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수의계약현황\"/>
    </mc:Choice>
  </mc:AlternateContent>
  <bookViews>
    <workbookView xWindow="-105" yWindow="-105" windowWidth="23250" windowHeight="12570" tabRatio="436"/>
  </bookViews>
  <sheets>
    <sheet name="23년 2월" sheetId="15" r:id="rId1"/>
  </sheets>
  <definedNames>
    <definedName name="_xlnm._FilterDatabase" localSheetId="0" hidden="1">'23년 2월'!$A$13:$G$63</definedName>
    <definedName name="_xlnm.Print_Titles" localSheetId="0">'23년 2월'!$12:$13</definedName>
  </definedNames>
  <calcPr calcId="162913"/>
</workbook>
</file>

<file path=xl/calcChain.xml><?xml version="1.0" encoding="utf-8"?>
<calcChain xmlns="http://schemas.openxmlformats.org/spreadsheetml/2006/main">
  <c r="C36" i="15" l="1"/>
  <c r="D36" i="15" l="1"/>
  <c r="C57" i="15"/>
  <c r="D57" i="15"/>
  <c r="C60" i="15"/>
  <c r="D60" i="15"/>
  <c r="D61" i="15" l="1"/>
  <c r="C61" i="15"/>
  <c r="C8" i="15"/>
  <c r="D8" i="15"/>
  <c r="C9" i="15"/>
  <c r="D10" i="15"/>
  <c r="C10" i="15"/>
  <c r="D9" i="15"/>
  <c r="C7" i="15" l="1"/>
  <c r="D7" i="15"/>
  <c r="G8" i="15" s="1"/>
  <c r="G9" i="15" l="1"/>
  <c r="G10" i="15"/>
  <c r="G7" i="15" l="1"/>
</calcChain>
</file>

<file path=xl/sharedStrings.xml><?xml version="1.0" encoding="utf-8"?>
<sst xmlns="http://schemas.openxmlformats.org/spreadsheetml/2006/main" count="223" uniqueCount="155">
  <si>
    <t>구성비</t>
    <phoneticPr fontId="5" type="noConversion"/>
  </si>
  <si>
    <t>계</t>
    <phoneticPr fontId="5" type="noConversion"/>
  </si>
  <si>
    <t>구   분</t>
    <phoneticPr fontId="5" type="noConversion"/>
  </si>
  <si>
    <t>□ 물품</t>
    <phoneticPr fontId="5" type="noConversion"/>
  </si>
  <si>
    <t>□ 용역</t>
    <phoneticPr fontId="4" type="noConversion"/>
  </si>
  <si>
    <t>□ 공사</t>
    <phoneticPr fontId="5" type="noConversion"/>
  </si>
  <si>
    <t>계약건명</t>
    <phoneticPr fontId="5" type="noConversion"/>
  </si>
  <si>
    <t>계약금액</t>
    <phoneticPr fontId="5" type="noConversion"/>
  </si>
  <si>
    <t>계약일자</t>
    <phoneticPr fontId="5" type="noConversion"/>
  </si>
  <si>
    <t>소계</t>
    <phoneticPr fontId="5" type="noConversion"/>
  </si>
  <si>
    <r>
      <t>(단위 : 백만원</t>
    </r>
    <r>
      <rPr>
        <sz val="11"/>
        <rFont val="돋움"/>
        <family val="3"/>
        <charset val="129"/>
      </rPr>
      <t>)</t>
    </r>
    <phoneticPr fontId="5" type="noConversion"/>
  </si>
  <si>
    <t>합    계</t>
    <phoneticPr fontId="5" type="noConversion"/>
  </si>
  <si>
    <t>▣ 유형별 계약 현황</t>
    <phoneticPr fontId="5" type="noConversion"/>
  </si>
  <si>
    <t>▣ 세부 계약 현황</t>
    <phoneticPr fontId="5" type="noConversion"/>
  </si>
  <si>
    <t>건  수</t>
    <phoneticPr fontId="5" type="noConversion"/>
  </si>
  <si>
    <t>유  형</t>
    <phoneticPr fontId="5" type="noConversion"/>
  </si>
  <si>
    <t>금  액</t>
    <phoneticPr fontId="5" type="noConversion"/>
  </si>
  <si>
    <t>□ 용역</t>
    <phoneticPr fontId="5" type="noConversion"/>
  </si>
  <si>
    <t>* 소계 및 합계 금액은 십만 단위에서 사사오입하였습니다.</t>
    <phoneticPr fontId="4" type="noConversion"/>
  </si>
  <si>
    <t>계약업체</t>
    <phoneticPr fontId="4" type="noConversion"/>
  </si>
  <si>
    <t>사업부서 및 담당자</t>
    <phoneticPr fontId="5" type="noConversion"/>
  </si>
  <si>
    <t>▣ 조건 : 5백만원 이상</t>
    <phoneticPr fontId="5" type="noConversion"/>
  </si>
  <si>
    <t>백만원</t>
    <phoneticPr fontId="4" type="noConversion"/>
  </si>
  <si>
    <r>
      <t>* 공공기관 법적의무구매비율</t>
    </r>
    <r>
      <rPr>
        <b/>
        <sz val="10"/>
        <color indexed="12"/>
        <rFont val="맑은 고딕"/>
        <family val="3"/>
        <charset val="129"/>
      </rPr>
      <t>(총구매액 대비)</t>
    </r>
    <r>
      <rPr>
        <b/>
        <sz val="11"/>
        <color indexed="12"/>
        <rFont val="맑은 고딕"/>
        <family val="3"/>
        <charset val="129"/>
      </rPr>
      <t>[여성기업(5%), 장애인기업(5%), 창업기업(8%), 중증장애인업체(1%)] 등을 고려하여 수의계약 업체 선정</t>
    </r>
    <phoneticPr fontId="5" type="noConversion"/>
  </si>
  <si>
    <t>업체구분</t>
    <phoneticPr fontId="5" type="noConversion"/>
  </si>
  <si>
    <t>(재) 한국통계진흥원</t>
  </si>
  <si>
    <t>2023-04-03</t>
  </si>
  <si>
    <t>대진</t>
  </si>
  <si>
    <t>나라인쇄</t>
  </si>
  <si>
    <t>조사기획과 정나우</t>
  </si>
  <si>
    <t>사회통계기획과 김상윤</t>
  </si>
  <si>
    <t>2023년 국가통계포털(KOSIS) 개선 사업</t>
  </si>
  <si>
    <t>주식회사 카멜레온미디어</t>
  </si>
  <si>
    <t>(사)한국통계학회</t>
  </si>
  <si>
    <t>(주)엠박스커뮤니케이션</t>
  </si>
  <si>
    <t>주식회사 오션정보기술</t>
  </si>
  <si>
    <t>한국조사연구학회</t>
  </si>
  <si>
    <t>통계서비스기획과 정승훈</t>
  </si>
  <si>
    <t>위탁사업</t>
    <phoneticPr fontId="5" type="noConversion"/>
  </si>
  <si>
    <r>
      <t>경쟁</t>
    </r>
    <r>
      <rPr>
        <sz val="9"/>
        <color indexed="8"/>
        <rFont val="맑은 고딕"/>
        <family val="3"/>
        <charset val="129"/>
      </rPr>
      <t>→</t>
    </r>
    <r>
      <rPr>
        <sz val="9"/>
        <color indexed="8"/>
        <rFont val="맑은 고딕"/>
        <family val="3"/>
        <charset val="129"/>
      </rPr>
      <t>수의</t>
    </r>
    <phoneticPr fontId="4" type="noConversion"/>
  </si>
  <si>
    <t>2023년 이민자체류실태및고용조사 조사표류(인쇄물류) 인쇄</t>
  </si>
  <si>
    <t>2022년 기준 서비스업조사 조사표류 인쇄</t>
  </si>
  <si>
    <t>2023년 5월 경제활동인구 부가조사 조사표류 인쇄</t>
  </si>
  <si>
    <t>2023년 사회조사 조사협조용품 구매</t>
  </si>
  <si>
    <t>2023년 이민자체류실태및고용조사 조사용품(문구류 및 위생용품) 구매</t>
  </si>
  <si>
    <t>2023년 이민자체류실태및고용조사 조사용품(가방) 제작</t>
  </si>
  <si>
    <t>2023년 1차 초중고사교육비조사 조사표류 인쇄</t>
  </si>
  <si>
    <t>2023년 사회조사 조사용품(가방) 제작</t>
  </si>
  <si>
    <t>2023년 지역별고용조사 보도자료 인쇄 계약변경</t>
  </si>
  <si>
    <t>2022년 기준 소상공인실태조사 조사표류 인쇄</t>
  </si>
  <si>
    <t>2023년 사회조사 조사용품(문구용품) 구매</t>
  </si>
  <si>
    <t>2023년 이민자체류실태및고용조사 협조용품(무선충전거치대) 구매</t>
  </si>
  <si>
    <t>2022년 기준 경제통계 통합조사 통합지침서 등 인쇄</t>
  </si>
  <si>
    <t>2022년 기준 경제통계 통합조사 조사용가방 제작</t>
  </si>
  <si>
    <t>2022년 기준 광업제조업조사 조사표류 인쇄</t>
  </si>
  <si>
    <t>2022년 기준 경제통계 통합조사 문구용품 구매</t>
  </si>
  <si>
    <t>2022년 기준 프랜차이즈조사 조사표류 인쇄</t>
  </si>
  <si>
    <t>2023년 1차 초중고사교육비조사 조사표류 인쇄 계약 변경</t>
  </si>
  <si>
    <t>2023년 이민자 체류실태 및 고용조사 통계조사답례품(온누리상품권) 구매</t>
  </si>
  <si>
    <t>2023년 생활시간조사 시험조사 조사답례품(온누리상품권) 구매</t>
  </si>
  <si>
    <t>웹기반 나라PC 서비스 개발을 위한 상용소프트웨어 임차</t>
  </si>
  <si>
    <t>2023년 통계분석 솔루션 STATA 임차</t>
  </si>
  <si>
    <t>(사)대한정신장애인가족협회 세종인쇄정보</t>
  </si>
  <si>
    <t>우진디지털</t>
  </si>
  <si>
    <t>금강문화사</t>
  </si>
  <si>
    <t>동아오피스(우정문구)</t>
  </si>
  <si>
    <t>골드라인</t>
  </si>
  <si>
    <t>나래기획</t>
  </si>
  <si>
    <t>우진디앤피</t>
  </si>
  <si>
    <t>오피스알파대덕유성점</t>
  </si>
  <si>
    <t>(주)고려기프트</t>
  </si>
  <si>
    <t>제이디자인 주식회사</t>
  </si>
  <si>
    <t>세종디자인기획인쇄</t>
  </si>
  <si>
    <t>대전중부새마을금고</t>
  </si>
  <si>
    <t>그레이프시티 주식회사(영업소)</t>
  </si>
  <si>
    <t>제이슨티지</t>
  </si>
  <si>
    <t>고용통계과 정재호</t>
  </si>
  <si>
    <t>산업통계과 오창용</t>
  </si>
  <si>
    <t>고용통계과 김승아</t>
  </si>
  <si>
    <t>고용통계과 배화영</t>
  </si>
  <si>
    <t>복지통계과 주영선</t>
  </si>
  <si>
    <t>사회통계기획과 이지연</t>
  </si>
  <si>
    <t>고용통계과 김지원</t>
  </si>
  <si>
    <t>경제통계기획과 신영권</t>
  </si>
  <si>
    <t>산업통계과 박찬성</t>
  </si>
  <si>
    <t>산업통계과 박주현</t>
  </si>
  <si>
    <t>산업통계과 박재현</t>
  </si>
  <si>
    <t>사회통계기획과 김문정</t>
  </si>
  <si>
    <t>조사시스템관리과 성일남</t>
  </si>
  <si>
    <t>마이크로데이터과 이승희</t>
  </si>
  <si>
    <t>경제총조사과 추연혜</t>
  </si>
  <si>
    <t>인구총조사과 이종혁</t>
  </si>
  <si>
    <t>사회통계기획과 정상현</t>
  </si>
  <si>
    <t>통계데이터기획과 오영주</t>
  </si>
  <si>
    <t>국제협력담당관 이호범</t>
  </si>
  <si>
    <t>농어업통계과 김강용</t>
  </si>
  <si>
    <t>품질관리과 김동성</t>
  </si>
  <si>
    <t>통계기준과 강정아</t>
  </si>
  <si>
    <t>물가동향과 연제일</t>
  </si>
  <si>
    <t>공간정보서비스과 홍석은</t>
  </si>
  <si>
    <t>행정통계과 박성재</t>
  </si>
  <si>
    <t>조사시스템관리과 유기찬</t>
  </si>
  <si>
    <t>경제통계기획과 성주현</t>
  </si>
  <si>
    <t>통계기준과 김태균</t>
  </si>
  <si>
    <t>통계기준과 정선민</t>
  </si>
  <si>
    <t>통계기준과 정가영</t>
  </si>
  <si>
    <t>통계기준과 구향자</t>
  </si>
  <si>
    <t>홍익대학교 산학협력단</t>
  </si>
  <si>
    <t>주식회사 보아라</t>
  </si>
  <si>
    <t>주식회사 그레타</t>
  </si>
  <si>
    <t>(사)한국부동산분석학회</t>
  </si>
  <si>
    <t>(주)웨이버스</t>
  </si>
  <si>
    <t>서울대학교 산학협력단</t>
  </si>
  <si>
    <t>사단법인 한국조사연구학회</t>
  </si>
  <si>
    <t>충남대학교 산학협력단</t>
  </si>
  <si>
    <t>사단법인 대한보건의료정보관리사협회</t>
  </si>
  <si>
    <t>주식회사 비주얼터미놀로지</t>
  </si>
  <si>
    <t>경제총조사 개선을 위한 연구 사업</t>
  </si>
  <si>
    <t>2022년 기준 경제통계 통합조사 현장조사 요령 교육 영상 제작 사업</t>
  </si>
  <si>
    <t>2023 국제인구통계 협력사업</t>
  </si>
  <si>
    <t>2023년 생활시간조사 개선 연구사업</t>
  </si>
  <si>
    <t>통계 기초자료 온라인 활용을 위한 재현자료 생성 연구 사업</t>
  </si>
  <si>
    <t>2023년 아제르바이잔 통계역량강화사업</t>
  </si>
  <si>
    <t>농림어업총조사 등록센서스 기법(조사방법) 연구</t>
  </si>
  <si>
    <t>통계데이터 품질관리체계 구축방안 연구 사업</t>
  </si>
  <si>
    <t>통계용어 표준화 및 온라인 사전 체계화 연구 사업</t>
  </si>
  <si>
    <t>자가주거비지수 산정방식 개선 및 주지표 전환 연구 사업</t>
  </si>
  <si>
    <t>2023년 통계지리정보시스템(SGIS) 개선 사업</t>
  </si>
  <si>
    <t>포괄적 연금통계 작성방법 및 활용성 확대방안 연구 사업</t>
  </si>
  <si>
    <t>2023년 나라통계 기반의 통계생산시스템 신규 구축 사업</t>
  </si>
  <si>
    <t>건축서비스산업실태조사 품질개선 컨설팅 사업</t>
  </si>
  <si>
    <t>2023년 경제통계세미나 행사 사업</t>
  </si>
  <si>
    <t>2023년 한국범죄분류체계(안) 고도화 3차년도 연구 사업</t>
  </si>
  <si>
    <t>제9차 한국표준질병사인분류 개정 등 2차 연구사업</t>
  </si>
  <si>
    <t>한국건강행위분류 개발 7차 연구사업</t>
  </si>
  <si>
    <t>국제질병사인분류 한국수정판 개발 6차 연구 사업</t>
  </si>
  <si>
    <t>2023-04-04</t>
  </si>
  <si>
    <t>2023-04-05</t>
  </si>
  <si>
    <t>2023-04-07</t>
  </si>
  <si>
    <t>2023-04-11</t>
  </si>
  <si>
    <t>2023-04-13</t>
  </si>
  <si>
    <t>2023-04-17</t>
  </si>
  <si>
    <t>2023-04-19</t>
  </si>
  <si>
    <t>2023-04-20</t>
  </si>
  <si>
    <t>2023-04-21</t>
  </si>
  <si>
    <t>2023-04-24</t>
  </si>
  <si>
    <t>2023-04-26</t>
  </si>
  <si>
    <t>여성기업</t>
    <phoneticPr fontId="5" type="noConversion"/>
  </si>
  <si>
    <t>장애인기업</t>
    <phoneticPr fontId="5" type="noConversion"/>
  </si>
  <si>
    <t>중증장애인기업</t>
    <phoneticPr fontId="5" type="noConversion"/>
  </si>
  <si>
    <t>2023-04-10</t>
  </si>
  <si>
    <t>2023-04-12</t>
  </si>
  <si>
    <t>2023-04-18</t>
  </si>
  <si>
    <t>2023-04-28</t>
  </si>
  <si>
    <r>
      <t>수의계약 현황</t>
    </r>
    <r>
      <rPr>
        <b/>
        <u/>
        <sz val="16"/>
        <rFont val="HY헤드라인M"/>
        <family val="1"/>
        <charset val="129"/>
      </rPr>
      <t>(2023년 4월)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</si>
</sst>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0_);[Red]\(0\)"/>
    <numFmt numFmtId="177" formatCode="#&quot;건&quot;"/>
    <numFmt numFmtId="178" formatCode="mm&quot;월&quot;\ \ dd&quot;일&quot;"/>
    <numFmt numFmtId="179" formatCode="General\ &quot;건&quot;"/>
    <numFmt numFmtId="180" formatCode="General&quot;건&quot;"/>
    <numFmt numFmtId="181" formatCode="#,##0_ "/>
    <numFmt numFmtId="182" formatCode="#,###,,\ &quot;백만원&quot;"/>
    <numFmt numFmtId="183" formatCode="#,###,,"/>
  </numFmts>
  <fonts count="23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1"/>
      <name val="맑은 고딕"/>
      <family val="3"/>
      <charset val="129"/>
    </font>
    <font>
      <b/>
      <sz val="11"/>
      <color indexed="12"/>
      <name val="맑은 고딕"/>
      <family val="3"/>
      <charset val="129"/>
    </font>
    <font>
      <b/>
      <sz val="10"/>
      <color indexed="12"/>
      <name val="맑은 고딕"/>
      <family val="3"/>
      <charset val="129"/>
    </font>
    <font>
      <sz val="9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1"/>
      <color rgb="FF0000FF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hair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thin">
        <color rgb="FF00B0F0"/>
      </left>
      <right/>
      <top/>
      <bottom style="medium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</borders>
  <cellStyleXfs count="6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25" applyFill="1">
      <alignment vertical="center"/>
    </xf>
    <xf numFmtId="0" fontId="6" fillId="0" borderId="0" xfId="25" applyFont="1" applyFill="1" applyAlignment="1">
      <alignment horizontal="center" vertical="center"/>
    </xf>
    <xf numFmtId="0" fontId="8" fillId="0" borderId="0" xfId="25" applyFont="1" applyFill="1" applyBorder="1" applyAlignment="1">
      <alignment vertical="center" shrinkToFit="1"/>
    </xf>
    <xf numFmtId="0" fontId="1" fillId="0" borderId="0" xfId="25" applyFont="1" applyFill="1" applyBorder="1" applyAlignment="1">
      <alignment horizontal="center" vertical="center" shrinkToFit="1"/>
    </xf>
    <xf numFmtId="41" fontId="1" fillId="0" borderId="0" xfId="7" applyFont="1" applyFill="1" applyBorder="1" applyAlignment="1">
      <alignment horizontal="right" vertical="center"/>
    </xf>
    <xf numFmtId="0" fontId="8" fillId="0" borderId="0" xfId="25" applyFont="1" applyFill="1" applyBorder="1" applyAlignment="1">
      <alignment horizontal="left" vertical="center" shrinkToFit="1"/>
    </xf>
    <xf numFmtId="0" fontId="1" fillId="0" borderId="0" xfId="25" applyFont="1" applyFill="1" applyBorder="1" applyAlignment="1">
      <alignment horizontal="right"/>
    </xf>
    <xf numFmtId="0" fontId="2" fillId="0" borderId="0" xfId="25" applyFont="1" applyFill="1" applyAlignment="1">
      <alignment horizontal="centerContinuous" vertical="center"/>
    </xf>
    <xf numFmtId="0" fontId="1" fillId="0" borderId="0" xfId="25" applyFill="1" applyAlignment="1">
      <alignment vertical="center"/>
    </xf>
    <xf numFmtId="0" fontId="9" fillId="0" borderId="0" xfId="25" applyFont="1" applyFill="1">
      <alignment vertical="center"/>
    </xf>
    <xf numFmtId="41" fontId="9" fillId="0" borderId="0" xfId="25" applyNumberFormat="1" applyFont="1" applyFill="1">
      <alignment vertical="center"/>
    </xf>
    <xf numFmtId="0" fontId="7" fillId="0" borderId="1" xfId="25" applyFont="1" applyFill="1" applyBorder="1" applyAlignment="1">
      <alignment vertical="center"/>
    </xf>
    <xf numFmtId="0" fontId="7" fillId="0" borderId="0" xfId="25" applyFont="1" applyFill="1" applyBorder="1" applyAlignment="1">
      <alignment vertical="center"/>
    </xf>
    <xf numFmtId="0" fontId="2" fillId="0" borderId="0" xfId="25" applyFont="1" applyFill="1" applyAlignment="1">
      <alignment horizontal="center" vertical="center"/>
    </xf>
    <xf numFmtId="0" fontId="1" fillId="0" borderId="0" xfId="25" applyFill="1" applyAlignment="1">
      <alignment horizontal="center" vertical="center"/>
    </xf>
    <xf numFmtId="0" fontId="10" fillId="2" borderId="2" xfId="25" applyFont="1" applyFill="1" applyBorder="1" applyAlignment="1">
      <alignment horizontal="center" vertical="center"/>
    </xf>
    <xf numFmtId="0" fontId="10" fillId="2" borderId="3" xfId="25" applyFont="1" applyFill="1" applyBorder="1" applyAlignment="1">
      <alignment horizontal="center" vertical="center"/>
    </xf>
    <xf numFmtId="41" fontId="9" fillId="3" borderId="4" xfId="7" applyFont="1" applyFill="1" applyBorder="1" applyAlignment="1">
      <alignment horizontal="centerContinuous" vertical="center"/>
    </xf>
    <xf numFmtId="181" fontId="9" fillId="3" borderId="5" xfId="7" applyNumberFormat="1" applyFont="1" applyFill="1" applyBorder="1" applyAlignment="1">
      <alignment horizontal="centerContinuous" vertical="center"/>
    </xf>
    <xf numFmtId="181" fontId="1" fillId="0" borderId="5" xfId="7" applyNumberFormat="1" applyFont="1" applyFill="1" applyBorder="1" applyAlignment="1">
      <alignment horizontal="centerContinuous" vertical="center"/>
    </xf>
    <xf numFmtId="181" fontId="1" fillId="0" borderId="6" xfId="7" applyNumberFormat="1" applyFont="1" applyFill="1" applyBorder="1" applyAlignment="1">
      <alignment horizontal="centerContinuous" vertical="center"/>
    </xf>
    <xf numFmtId="0" fontId="9" fillId="3" borderId="7" xfId="25" applyFont="1" applyFill="1" applyBorder="1" applyAlignment="1">
      <alignment horizontal="centerContinuous" vertical="center" shrinkToFit="1"/>
    </xf>
    <xf numFmtId="0" fontId="9" fillId="3" borderId="8" xfId="25" applyFont="1" applyFill="1" applyBorder="1" applyAlignment="1">
      <alignment horizontal="centerContinuous" vertical="center" shrinkToFit="1"/>
    </xf>
    <xf numFmtId="177" fontId="1" fillId="0" borderId="8" xfId="25" applyNumberFormat="1" applyFont="1" applyFill="1" applyBorder="1" applyAlignment="1">
      <alignment horizontal="centerContinuous" vertical="center" shrinkToFit="1"/>
    </xf>
    <xf numFmtId="180" fontId="1" fillId="0" borderId="8" xfId="25" applyNumberFormat="1" applyFont="1" applyFill="1" applyBorder="1" applyAlignment="1">
      <alignment horizontal="centerContinuous" vertical="center" shrinkToFit="1"/>
    </xf>
    <xf numFmtId="180" fontId="1" fillId="0" borderId="9" xfId="25" applyNumberFormat="1" applyFont="1" applyFill="1" applyBorder="1" applyAlignment="1">
      <alignment horizontal="centerContinuous" vertical="center" shrinkToFit="1"/>
    </xf>
    <xf numFmtId="176" fontId="9" fillId="3" borderId="10" xfId="25" applyNumberFormat="1" applyFont="1" applyFill="1" applyBorder="1" applyAlignment="1">
      <alignment horizontal="centerContinuous" vertical="center"/>
    </xf>
    <xf numFmtId="9" fontId="9" fillId="3" borderId="11" xfId="7" applyNumberFormat="1" applyFont="1" applyFill="1" applyBorder="1" applyAlignment="1">
      <alignment horizontal="center" vertical="center" shrinkToFit="1"/>
    </xf>
    <xf numFmtId="9" fontId="1" fillId="0" borderId="11" xfId="1" applyFont="1" applyFill="1" applyBorder="1" applyAlignment="1">
      <alignment horizontal="center" vertical="center"/>
    </xf>
    <xf numFmtId="9" fontId="1" fillId="0" borderId="12" xfId="1" applyFont="1" applyFill="1" applyBorder="1" applyAlignment="1">
      <alignment horizontal="center" vertical="center"/>
    </xf>
    <xf numFmtId="41" fontId="15" fillId="0" borderId="0" xfId="2" applyFont="1">
      <alignment vertical="center"/>
    </xf>
    <xf numFmtId="41" fontId="14" fillId="0" borderId="0" xfId="2" applyFont="1" applyFill="1" applyBorder="1">
      <alignment vertical="center"/>
    </xf>
    <xf numFmtId="0" fontId="0" fillId="0" borderId="0" xfId="0" applyNumberFormat="1" applyFill="1" applyBorder="1">
      <alignment vertical="center"/>
    </xf>
    <xf numFmtId="41" fontId="16" fillId="0" borderId="1" xfId="2" applyNumberFormat="1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180" fontId="10" fillId="2" borderId="3" xfId="25" applyNumberFormat="1" applyFont="1" applyFill="1" applyBorder="1" applyAlignment="1">
      <alignment horizontal="center" vertical="center"/>
    </xf>
    <xf numFmtId="182" fontId="10" fillId="2" borderId="3" xfId="25" applyNumberFormat="1" applyFont="1" applyFill="1" applyBorder="1" applyAlignment="1">
      <alignment horizontal="center" vertical="center" shrinkToFit="1"/>
    </xf>
    <xf numFmtId="179" fontId="10" fillId="2" borderId="3" xfId="25" applyNumberFormat="1" applyFont="1" applyFill="1" applyBorder="1" applyAlignment="1">
      <alignment horizontal="center" vertical="center" shrinkToFit="1"/>
    </xf>
    <xf numFmtId="179" fontId="10" fillId="2" borderId="1" xfId="25" applyNumberFormat="1" applyFont="1" applyFill="1" applyBorder="1" applyAlignment="1">
      <alignment horizontal="center" vertical="center" shrinkToFit="1"/>
    </xf>
    <xf numFmtId="41" fontId="10" fillId="2" borderId="13" xfId="7" applyFont="1" applyFill="1" applyBorder="1" applyAlignment="1">
      <alignment horizontal="center" vertical="center"/>
    </xf>
    <xf numFmtId="0" fontId="17" fillId="0" borderId="0" xfId="25" applyFont="1" applyFill="1">
      <alignment vertical="center"/>
    </xf>
    <xf numFmtId="0" fontId="17" fillId="0" borderId="0" xfId="25" applyFont="1" applyFill="1" applyAlignment="1">
      <alignment vertical="center"/>
    </xf>
    <xf numFmtId="0" fontId="18" fillId="0" borderId="0" xfId="25" applyFont="1" applyFill="1">
      <alignment vertical="center"/>
    </xf>
    <xf numFmtId="0" fontId="19" fillId="0" borderId="14" xfId="25" applyFont="1" applyFill="1" applyBorder="1" applyAlignment="1" applyProtection="1">
      <alignment vertical="center" wrapText="1"/>
      <protection locked="0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59" applyNumberFormat="1" applyFont="1" applyBorder="1" applyAlignment="1">
      <alignment horizontal="left" vertical="center"/>
    </xf>
    <xf numFmtId="49" fontId="20" fillId="0" borderId="17" xfId="59" applyNumberFormat="1" applyFont="1" applyBorder="1" applyAlignment="1">
      <alignment horizontal="center" vertical="center"/>
    </xf>
    <xf numFmtId="0" fontId="20" fillId="0" borderId="15" xfId="59" applyFont="1" applyBorder="1" applyAlignment="1">
      <alignment vertical="center"/>
    </xf>
    <xf numFmtId="0" fontId="19" fillId="0" borderId="18" xfId="25" applyFont="1" applyFill="1" applyBorder="1" applyAlignment="1" applyProtection="1">
      <alignment vertical="center" wrapText="1"/>
      <protection locked="0"/>
    </xf>
    <xf numFmtId="178" fontId="19" fillId="0" borderId="15" xfId="25" applyNumberFormat="1" applyFont="1" applyFill="1" applyBorder="1" applyAlignment="1">
      <alignment horizontal="center" vertical="center"/>
    </xf>
    <xf numFmtId="183" fontId="19" fillId="0" borderId="19" xfId="2" applyNumberFormat="1" applyFont="1" applyFill="1" applyBorder="1" applyAlignment="1">
      <alignment horizontal="right" vertical="center" shrinkToFit="1"/>
    </xf>
    <xf numFmtId="179" fontId="19" fillId="0" borderId="20" xfId="25" applyNumberFormat="1" applyFont="1" applyFill="1" applyBorder="1" applyAlignment="1">
      <alignment horizontal="left" vertical="center" shrinkToFit="1"/>
    </xf>
    <xf numFmtId="179" fontId="19" fillId="0" borderId="19" xfId="25" applyNumberFormat="1" applyFont="1" applyFill="1" applyBorder="1" applyAlignment="1">
      <alignment horizontal="center" vertical="center" shrinkToFit="1"/>
    </xf>
    <xf numFmtId="0" fontId="20" fillId="0" borderId="15" xfId="59" applyFont="1" applyBorder="1" applyAlignment="1">
      <alignment horizontal="left" vertical="center"/>
    </xf>
    <xf numFmtId="49" fontId="20" fillId="0" borderId="15" xfId="59" applyNumberFormat="1" applyFont="1" applyBorder="1" applyAlignment="1">
      <alignment horizontal="center" vertical="center"/>
    </xf>
    <xf numFmtId="0" fontId="19" fillId="0" borderId="18" xfId="25" applyFont="1" applyFill="1" applyBorder="1" applyAlignment="1">
      <alignment vertical="center"/>
    </xf>
    <xf numFmtId="179" fontId="19" fillId="0" borderId="1" xfId="25" applyNumberFormat="1" applyFont="1" applyFill="1" applyBorder="1" applyAlignment="1">
      <alignment horizontal="center" vertical="center"/>
    </xf>
    <xf numFmtId="179" fontId="19" fillId="0" borderId="1" xfId="25" applyNumberFormat="1" applyFont="1" applyFill="1" applyBorder="1" applyAlignment="1">
      <alignment horizontal="left" vertical="center" shrinkToFit="1"/>
    </xf>
    <xf numFmtId="41" fontId="19" fillId="0" borderId="21" xfId="7" applyNumberFormat="1" applyFont="1" applyFill="1" applyBorder="1" applyAlignment="1">
      <alignment horizontal="left" vertical="center"/>
    </xf>
    <xf numFmtId="0" fontId="19" fillId="0" borderId="22" xfId="25" applyFont="1" applyFill="1" applyBorder="1" applyAlignment="1" applyProtection="1">
      <alignment vertical="center" wrapText="1"/>
      <protection locked="0"/>
    </xf>
    <xf numFmtId="178" fontId="21" fillId="0" borderId="7" xfId="25" applyNumberFormat="1" applyFont="1" applyFill="1" applyBorder="1" applyAlignment="1">
      <alignment horizontal="center" vertical="center"/>
    </xf>
    <xf numFmtId="176" fontId="21" fillId="0" borderId="4" xfId="25" applyNumberFormat="1" applyFont="1" applyFill="1" applyBorder="1" applyAlignment="1">
      <alignment horizontal="center" vertical="center"/>
    </xf>
    <xf numFmtId="41" fontId="21" fillId="0" borderId="7" xfId="2" applyFont="1" applyFill="1" applyBorder="1" applyAlignment="1">
      <alignment horizontal="center" vertical="center" shrinkToFit="1"/>
    </xf>
    <xf numFmtId="0" fontId="21" fillId="0" borderId="4" xfId="25" applyFont="1" applyFill="1" applyBorder="1" applyAlignment="1">
      <alignment horizontal="center" vertical="center" shrinkToFit="1"/>
    </xf>
    <xf numFmtId="41" fontId="21" fillId="0" borderId="10" xfId="7" applyFont="1" applyFill="1" applyBorder="1" applyAlignment="1">
      <alignment horizontal="left" vertical="center"/>
    </xf>
    <xf numFmtId="0" fontId="19" fillId="0" borderId="23" xfId="25" applyFont="1" applyFill="1" applyBorder="1" applyAlignment="1" applyProtection="1">
      <alignment vertical="center" wrapText="1"/>
      <protection locked="0"/>
    </xf>
    <xf numFmtId="178" fontId="21" fillId="0" borderId="8" xfId="25" applyNumberFormat="1" applyFont="1" applyFill="1" applyBorder="1" applyAlignment="1">
      <alignment horizontal="center" vertical="center"/>
    </xf>
    <xf numFmtId="176" fontId="21" fillId="0" borderId="5" xfId="25" applyNumberFormat="1" applyFont="1" applyFill="1" applyBorder="1" applyAlignment="1">
      <alignment horizontal="center" vertical="center"/>
    </xf>
    <xf numFmtId="41" fontId="21" fillId="0" borderId="8" xfId="2" applyFont="1" applyFill="1" applyBorder="1" applyAlignment="1">
      <alignment horizontal="center" vertical="center" shrinkToFit="1"/>
    </xf>
    <xf numFmtId="0" fontId="21" fillId="0" borderId="5" xfId="25" applyFont="1" applyFill="1" applyBorder="1" applyAlignment="1">
      <alignment horizontal="center" vertical="center" shrinkToFit="1"/>
    </xf>
    <xf numFmtId="41" fontId="21" fillId="0" borderId="11" xfId="7" applyFont="1" applyFill="1" applyBorder="1" applyAlignment="1">
      <alignment horizontal="left" vertical="center"/>
    </xf>
    <xf numFmtId="0" fontId="19" fillId="0" borderId="24" xfId="25" applyFont="1" applyFill="1" applyBorder="1" applyAlignment="1">
      <alignment vertical="center"/>
    </xf>
    <xf numFmtId="178" fontId="19" fillId="0" borderId="25" xfId="25" applyNumberFormat="1" applyFont="1" applyFill="1" applyBorder="1" applyAlignment="1">
      <alignment horizontal="center" vertical="center"/>
    </xf>
    <xf numFmtId="179" fontId="19" fillId="0" borderId="25" xfId="25" applyNumberFormat="1" applyFont="1" applyFill="1" applyBorder="1" applyAlignment="1">
      <alignment horizontal="center" vertical="center"/>
    </xf>
    <xf numFmtId="41" fontId="19" fillId="0" borderId="25" xfId="2" applyFont="1" applyFill="1" applyBorder="1" applyAlignment="1">
      <alignment horizontal="center" vertical="center" shrinkToFit="1"/>
    </xf>
    <xf numFmtId="179" fontId="19" fillId="0" borderId="25" xfId="25" applyNumberFormat="1" applyFont="1" applyFill="1" applyBorder="1" applyAlignment="1">
      <alignment horizontal="center" vertical="center" shrinkToFit="1"/>
    </xf>
    <xf numFmtId="179" fontId="19" fillId="0" borderId="6" xfId="25" applyNumberFormat="1" applyFont="1" applyFill="1" applyBorder="1" applyAlignment="1">
      <alignment horizontal="center" vertical="center" shrinkToFit="1"/>
    </xf>
    <xf numFmtId="41" fontId="19" fillId="0" borderId="12" xfId="7" applyFont="1" applyFill="1" applyBorder="1" applyAlignment="1">
      <alignment horizontal="left" vertical="center"/>
    </xf>
    <xf numFmtId="179" fontId="19" fillId="0" borderId="20" xfId="25" applyNumberFormat="1" applyFont="1" applyFill="1" applyBorder="1" applyAlignment="1">
      <alignment horizontal="center" vertical="center"/>
    </xf>
    <xf numFmtId="49" fontId="20" fillId="0" borderId="26" xfId="59" applyNumberFormat="1" applyFont="1" applyBorder="1" applyAlignment="1">
      <alignment horizontal="left" vertical="center"/>
    </xf>
    <xf numFmtId="0" fontId="19" fillId="3" borderId="2" xfId="25" applyFont="1" applyFill="1" applyBorder="1" applyAlignment="1">
      <alignment horizontal="center" vertical="center"/>
    </xf>
    <xf numFmtId="178" fontId="19" fillId="3" borderId="3" xfId="25" applyNumberFormat="1" applyFont="1" applyFill="1" applyBorder="1" applyAlignment="1">
      <alignment horizontal="center" vertical="center"/>
    </xf>
    <xf numFmtId="0" fontId="19" fillId="3" borderId="3" xfId="25" applyFont="1" applyFill="1" applyBorder="1" applyAlignment="1">
      <alignment horizontal="center" vertical="center" shrinkToFit="1"/>
    </xf>
    <xf numFmtId="0" fontId="19" fillId="3" borderId="16" xfId="25" applyFont="1" applyFill="1" applyBorder="1" applyAlignment="1">
      <alignment horizontal="center" vertical="center" shrinkToFit="1"/>
    </xf>
    <xf numFmtId="0" fontId="19" fillId="3" borderId="17" xfId="25" applyFont="1" applyFill="1" applyBorder="1" applyAlignment="1">
      <alignment horizontal="center" vertical="center" shrinkToFit="1"/>
    </xf>
    <xf numFmtId="41" fontId="19" fillId="3" borderId="27" xfId="7" applyFont="1" applyFill="1" applyBorder="1" applyAlignment="1">
      <alignment horizontal="center" vertical="center"/>
    </xf>
    <xf numFmtId="176" fontId="19" fillId="3" borderId="3" xfId="25" applyNumberFormat="1" applyFont="1" applyFill="1" applyBorder="1" applyAlignment="1">
      <alignment horizontal="center" vertical="center"/>
    </xf>
    <xf numFmtId="41" fontId="9" fillId="3" borderId="7" xfId="7" applyFont="1" applyFill="1" applyBorder="1" applyAlignment="1">
      <alignment horizontal="center" vertical="center"/>
    </xf>
    <xf numFmtId="182" fontId="9" fillId="3" borderId="8" xfId="7" applyNumberFormat="1" applyFont="1" applyFill="1" applyBorder="1" applyAlignment="1">
      <alignment horizontal="center" vertical="center"/>
    </xf>
    <xf numFmtId="182" fontId="1" fillId="0" borderId="8" xfId="7" applyNumberFormat="1" applyFont="1" applyFill="1" applyBorder="1" applyAlignment="1">
      <alignment horizontal="center" vertical="center"/>
    </xf>
    <xf numFmtId="181" fontId="1" fillId="0" borderId="25" xfId="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1" fontId="1" fillId="0" borderId="0" xfId="7" applyFont="1" applyFill="1" applyBorder="1" applyAlignment="1">
      <alignment horizontal="center" vertical="center"/>
    </xf>
    <xf numFmtId="183" fontId="20" fillId="0" borderId="15" xfId="59" applyNumberFormat="1" applyFont="1" applyBorder="1" applyAlignment="1">
      <alignment horizontal="center" vertical="center"/>
    </xf>
    <xf numFmtId="0" fontId="17" fillId="0" borderId="0" xfId="25" applyFont="1" applyFill="1" applyAlignment="1">
      <alignment horizontal="center" vertical="center"/>
    </xf>
    <xf numFmtId="49" fontId="20" fillId="0" borderId="17" xfId="59" quotePrefix="1" applyNumberFormat="1" applyFont="1" applyBorder="1" applyAlignment="1">
      <alignment horizontal="center" vertical="center"/>
    </xf>
    <xf numFmtId="0" fontId="1" fillId="0" borderId="0" xfId="25" applyFont="1" applyFill="1" applyBorder="1" applyAlignment="1">
      <alignment horizontal="left" vertical="center" shrinkToFit="1"/>
    </xf>
    <xf numFmtId="0" fontId="2" fillId="0" borderId="0" xfId="25" applyFont="1" applyFill="1" applyAlignment="1">
      <alignment horizontal="center" vertical="center"/>
    </xf>
    <xf numFmtId="0" fontId="9" fillId="3" borderId="28" xfId="25" applyFont="1" applyFill="1" applyBorder="1" applyAlignment="1">
      <alignment horizontal="center" vertical="center"/>
    </xf>
    <xf numFmtId="0" fontId="9" fillId="3" borderId="7" xfId="25" applyFont="1" applyFill="1" applyBorder="1" applyAlignment="1">
      <alignment horizontal="center" vertical="center"/>
    </xf>
    <xf numFmtId="0" fontId="9" fillId="3" borderId="29" xfId="25" applyFont="1" applyFill="1" applyBorder="1" applyAlignment="1">
      <alignment horizontal="center" vertical="center"/>
    </xf>
    <xf numFmtId="0" fontId="9" fillId="3" borderId="8" xfId="25" applyFont="1" applyFill="1" applyBorder="1" applyAlignment="1">
      <alignment horizontal="center" vertical="center"/>
    </xf>
    <xf numFmtId="0" fontId="1" fillId="0" borderId="29" xfId="25" applyFont="1" applyFill="1" applyBorder="1" applyAlignment="1">
      <alignment horizontal="left" vertical="center" indent="2"/>
    </xf>
    <xf numFmtId="0" fontId="1" fillId="0" borderId="8" xfId="25" applyFont="1" applyFill="1" applyBorder="1" applyAlignment="1">
      <alignment horizontal="left" vertical="center" indent="2"/>
    </xf>
    <xf numFmtId="0" fontId="1" fillId="0" borderId="30" xfId="25" applyFont="1" applyFill="1" applyBorder="1" applyAlignment="1">
      <alignment horizontal="left" vertical="center" indent="2"/>
    </xf>
    <xf numFmtId="0" fontId="1" fillId="0" borderId="25" xfId="25" applyFont="1" applyFill="1" applyBorder="1" applyAlignment="1">
      <alignment horizontal="left" vertical="center" indent="2"/>
    </xf>
  </cellXfs>
  <cellStyles count="65">
    <cellStyle name="백분율 2" xfId="1"/>
    <cellStyle name="쉼표 [0]" xfId="2" builtinId="6"/>
    <cellStyle name="쉼표 [0] 10" xfId="3"/>
    <cellStyle name="쉼표 [0] 11" xfId="4"/>
    <cellStyle name="쉼표 [0] 12" xfId="5"/>
    <cellStyle name="쉼표 [0] 13" xfId="6"/>
    <cellStyle name="쉼표 [0] 2" xfId="7"/>
    <cellStyle name="쉼표 [0] 3" xfId="8"/>
    <cellStyle name="쉼표 [0] 4" xfId="9"/>
    <cellStyle name="쉼표 [0] 5" xfId="10"/>
    <cellStyle name="쉼표 [0] 6" xfId="11"/>
    <cellStyle name="쉼표 [0] 7" xfId="12"/>
    <cellStyle name="쉼표 [0] 8" xfId="13"/>
    <cellStyle name="쉼표 [0] 9" xfId="14"/>
    <cellStyle name="표준" xfId="0" builtinId="0"/>
    <cellStyle name="표준 10" xfId="15"/>
    <cellStyle name="표준 11" xfId="16"/>
    <cellStyle name="표준 12" xfId="17"/>
    <cellStyle name="표준 13" xfId="18"/>
    <cellStyle name="표준 14" xfId="19"/>
    <cellStyle name="표준 15" xfId="20"/>
    <cellStyle name="표준 16" xfId="21"/>
    <cellStyle name="표준 17" xfId="22"/>
    <cellStyle name="표준 18" xfId="23"/>
    <cellStyle name="표준 19" xfId="24"/>
    <cellStyle name="표준 2" xfId="25"/>
    <cellStyle name="표준 20" xfId="26"/>
    <cellStyle name="표준 21" xfId="27"/>
    <cellStyle name="표준 22" xfId="28"/>
    <cellStyle name="표준 23" xfId="29"/>
    <cellStyle name="표준 24" xfId="30"/>
    <cellStyle name="표준 25" xfId="31"/>
    <cellStyle name="표준 26" xfId="32"/>
    <cellStyle name="표준 27" xfId="33"/>
    <cellStyle name="표준 28" xfId="34"/>
    <cellStyle name="표준 29" xfId="35"/>
    <cellStyle name="표준 3" xfId="36"/>
    <cellStyle name="표준 30" xfId="37"/>
    <cellStyle name="표준 31" xfId="38"/>
    <cellStyle name="표준 32" xfId="39"/>
    <cellStyle name="표준 33" xfId="40"/>
    <cellStyle name="표준 34" xfId="41"/>
    <cellStyle name="표준 35" xfId="42"/>
    <cellStyle name="표준 36" xfId="43"/>
    <cellStyle name="표준 37" xfId="44"/>
    <cellStyle name="표준 38" xfId="45"/>
    <cellStyle name="표준 39" xfId="46"/>
    <cellStyle name="표준 4" xfId="47"/>
    <cellStyle name="표준 40" xfId="48"/>
    <cellStyle name="표준 41" xfId="49"/>
    <cellStyle name="표준 42" xfId="50"/>
    <cellStyle name="표준 43" xfId="51"/>
    <cellStyle name="표준 44" xfId="52"/>
    <cellStyle name="표준 45" xfId="53"/>
    <cellStyle name="표준 46" xfId="54"/>
    <cellStyle name="표준 47" xfId="55"/>
    <cellStyle name="표준 48" xfId="56"/>
    <cellStyle name="표준 49" xfId="57"/>
    <cellStyle name="표준 5" xfId="58"/>
    <cellStyle name="표준 50" xfId="59"/>
    <cellStyle name="표준 51" xfId="60"/>
    <cellStyle name="표준 6" xfId="61"/>
    <cellStyle name="표준 7" xfId="62"/>
    <cellStyle name="표준 8" xfId="63"/>
    <cellStyle name="표준 9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7" zoomScaleNormal="100" workbookViewId="0">
      <selection activeCell="E35" sqref="E35"/>
    </sheetView>
  </sheetViews>
  <sheetFormatPr defaultColWidth="9.33203125" defaultRowHeight="20.25" customHeight="1"/>
  <cols>
    <col min="1" max="1" width="10" style="1" customWidth="1"/>
    <col min="2" max="2" width="16" style="1" customWidth="1"/>
    <col min="3" max="3" width="67" style="1" customWidth="1"/>
    <col min="4" max="4" width="20.1640625" style="15" bestFit="1" customWidth="1"/>
    <col min="5" max="5" width="45.83203125" style="1" bestFit="1" customWidth="1"/>
    <col min="6" max="6" width="35.5" style="1" customWidth="1"/>
    <col min="7" max="7" width="43.1640625" style="9" bestFit="1" customWidth="1"/>
    <col min="8" max="8" width="31.1640625" style="1" customWidth="1"/>
    <col min="9" max="9" width="12.6640625" style="1" customWidth="1"/>
    <col min="10" max="16384" width="9.33203125" style="1"/>
  </cols>
  <sheetData>
    <row r="1" spans="1:9" ht="24">
      <c r="A1" s="99" t="s">
        <v>154</v>
      </c>
      <c r="B1" s="99"/>
      <c r="C1" s="99"/>
      <c r="D1" s="99"/>
      <c r="E1" s="99"/>
      <c r="F1" s="99"/>
      <c r="G1" s="99"/>
    </row>
    <row r="2" spans="1:9" ht="24">
      <c r="A2" s="8"/>
      <c r="B2" s="8"/>
      <c r="C2" s="8"/>
      <c r="D2" s="14"/>
      <c r="E2" s="14"/>
      <c r="F2" s="14"/>
      <c r="G2" s="15"/>
    </row>
    <row r="3" spans="1:9" ht="24">
      <c r="A3" s="13" t="s">
        <v>21</v>
      </c>
      <c r="B3" s="8"/>
      <c r="C3" s="8"/>
      <c r="D3" s="92"/>
      <c r="E3" s="32"/>
      <c r="F3" s="32"/>
      <c r="G3" s="33"/>
    </row>
    <row r="4" spans="1:9" ht="21" customHeight="1">
      <c r="A4" s="2"/>
      <c r="B4" s="2"/>
      <c r="C4" s="2"/>
      <c r="D4" s="92"/>
      <c r="E4" s="32"/>
      <c r="F4" s="32"/>
      <c r="G4" s="33"/>
    </row>
    <row r="5" spans="1:9" ht="20.25" customHeight="1" thickBot="1">
      <c r="A5" s="12" t="s">
        <v>12</v>
      </c>
      <c r="B5" s="12"/>
      <c r="C5" s="3"/>
      <c r="D5" s="93"/>
      <c r="E5" s="34"/>
      <c r="F5" s="34"/>
      <c r="G5" s="35"/>
    </row>
    <row r="6" spans="1:9" ht="20.25" customHeight="1">
      <c r="A6" s="100" t="s">
        <v>15</v>
      </c>
      <c r="B6" s="101"/>
      <c r="C6" s="22" t="s">
        <v>14</v>
      </c>
      <c r="D6" s="88" t="s">
        <v>16</v>
      </c>
      <c r="E6" s="18"/>
      <c r="F6" s="18"/>
      <c r="G6" s="27" t="s">
        <v>0</v>
      </c>
    </row>
    <row r="7" spans="1:9" ht="20.25" customHeight="1">
      <c r="A7" s="102" t="s">
        <v>1</v>
      </c>
      <c r="B7" s="103"/>
      <c r="C7" s="23" t="str">
        <f>SUM(C8:C10) &amp;"건"</f>
        <v>42건</v>
      </c>
      <c r="D7" s="89">
        <f>SUM(D8:D10)</f>
        <v>7973067850</v>
      </c>
      <c r="E7" s="19"/>
      <c r="F7" s="19"/>
      <c r="G7" s="28">
        <f>SUM(G8:G10)</f>
        <v>1</v>
      </c>
    </row>
    <row r="8" spans="1:9" ht="20.25" customHeight="1">
      <c r="A8" s="104" t="s">
        <v>3</v>
      </c>
      <c r="B8" s="105"/>
      <c r="C8" s="24">
        <f>C36</f>
        <v>22</v>
      </c>
      <c r="D8" s="90">
        <f>D36</f>
        <v>583657850</v>
      </c>
      <c r="E8" s="20"/>
      <c r="F8" s="20"/>
      <c r="G8" s="29">
        <f>D8/D7</f>
        <v>7.3203672787006319E-2</v>
      </c>
    </row>
    <row r="9" spans="1:9" ht="20.25" customHeight="1">
      <c r="A9" s="104" t="s">
        <v>4</v>
      </c>
      <c r="B9" s="105"/>
      <c r="C9" s="25">
        <f>C57</f>
        <v>20</v>
      </c>
      <c r="D9" s="90">
        <f>D57</f>
        <v>7389410000</v>
      </c>
      <c r="E9" s="20"/>
      <c r="F9" s="20"/>
      <c r="G9" s="29">
        <f>D9/D7</f>
        <v>0.92679632721299365</v>
      </c>
    </row>
    <row r="10" spans="1:9" ht="20.25" customHeight="1" thickBot="1">
      <c r="A10" s="106" t="s">
        <v>5</v>
      </c>
      <c r="B10" s="107"/>
      <c r="C10" s="26">
        <f>C60</f>
        <v>0</v>
      </c>
      <c r="D10" s="91">
        <f>D60</f>
        <v>0</v>
      </c>
      <c r="E10" s="21"/>
      <c r="F10" s="21"/>
      <c r="G10" s="30">
        <f>D10/D7</f>
        <v>0</v>
      </c>
    </row>
    <row r="11" spans="1:9" ht="20.25" customHeight="1">
      <c r="A11" s="98"/>
      <c r="B11" s="98"/>
      <c r="C11" s="4"/>
      <c r="D11" s="94"/>
      <c r="E11" s="5"/>
      <c r="F11" s="5"/>
    </row>
    <row r="12" spans="1:9" ht="20.25" customHeight="1" thickBot="1">
      <c r="A12" s="12" t="s">
        <v>13</v>
      </c>
      <c r="B12" s="12"/>
      <c r="C12" s="6"/>
      <c r="G12" s="7" t="s">
        <v>10</v>
      </c>
    </row>
    <row r="13" spans="1:9" ht="21" customHeight="1" thickBot="1">
      <c r="A13" s="81" t="s">
        <v>2</v>
      </c>
      <c r="B13" s="82" t="s">
        <v>8</v>
      </c>
      <c r="C13" s="87" t="s">
        <v>6</v>
      </c>
      <c r="D13" s="83" t="s">
        <v>7</v>
      </c>
      <c r="E13" s="84" t="s">
        <v>19</v>
      </c>
      <c r="F13" s="85" t="s">
        <v>24</v>
      </c>
      <c r="G13" s="86" t="s">
        <v>20</v>
      </c>
    </row>
    <row r="14" spans="1:9" s="10" customFormat="1" ht="17.25" customHeight="1" thickBot="1">
      <c r="A14" s="44" t="s">
        <v>3</v>
      </c>
      <c r="B14" s="55" t="s">
        <v>26</v>
      </c>
      <c r="C14" s="46" t="s">
        <v>40</v>
      </c>
      <c r="D14" s="95">
        <v>61480000</v>
      </c>
      <c r="E14" s="80" t="s">
        <v>62</v>
      </c>
      <c r="F14" s="47" t="s">
        <v>149</v>
      </c>
      <c r="G14" s="48" t="s">
        <v>76</v>
      </c>
      <c r="H14" s="31"/>
      <c r="I14" s="11"/>
    </row>
    <row r="15" spans="1:9" s="10" customFormat="1" ht="17.25" customHeight="1" thickBot="1">
      <c r="A15" s="44"/>
      <c r="B15" s="55" t="s">
        <v>150</v>
      </c>
      <c r="C15" s="46" t="s">
        <v>41</v>
      </c>
      <c r="D15" s="95">
        <v>48345000</v>
      </c>
      <c r="E15" s="80" t="s">
        <v>63</v>
      </c>
      <c r="F15" s="47" t="s">
        <v>147</v>
      </c>
      <c r="G15" s="48" t="s">
        <v>77</v>
      </c>
      <c r="H15" s="31"/>
      <c r="I15" s="11"/>
    </row>
    <row r="16" spans="1:9" s="10" customFormat="1" ht="17.25" customHeight="1" thickBot="1">
      <c r="A16" s="44"/>
      <c r="B16" s="55" t="s">
        <v>150</v>
      </c>
      <c r="C16" s="46" t="s">
        <v>42</v>
      </c>
      <c r="D16" s="95">
        <v>8756000</v>
      </c>
      <c r="E16" s="80" t="s">
        <v>64</v>
      </c>
      <c r="F16" s="47"/>
      <c r="G16" s="48" t="s">
        <v>78</v>
      </c>
      <c r="H16" s="31"/>
      <c r="I16" s="11"/>
    </row>
    <row r="17" spans="1:9" s="10" customFormat="1" ht="17.25" customHeight="1" thickBot="1">
      <c r="A17" s="44"/>
      <c r="B17" s="55" t="s">
        <v>150</v>
      </c>
      <c r="C17" s="46" t="s">
        <v>43</v>
      </c>
      <c r="D17" s="95">
        <v>9300000</v>
      </c>
      <c r="E17" s="80" t="s">
        <v>27</v>
      </c>
      <c r="F17" s="47"/>
      <c r="G17" s="48" t="s">
        <v>30</v>
      </c>
      <c r="H17" s="31"/>
      <c r="I17" s="11"/>
    </row>
    <row r="18" spans="1:9" s="10" customFormat="1" ht="17.25" customHeight="1" thickBot="1">
      <c r="A18" s="44"/>
      <c r="B18" s="55" t="s">
        <v>150</v>
      </c>
      <c r="C18" s="46" t="s">
        <v>44</v>
      </c>
      <c r="D18" s="95">
        <v>16561600</v>
      </c>
      <c r="E18" s="80" t="s">
        <v>65</v>
      </c>
      <c r="F18" s="47"/>
      <c r="G18" s="48" t="s">
        <v>79</v>
      </c>
      <c r="H18" s="31"/>
      <c r="I18" s="11"/>
    </row>
    <row r="19" spans="1:9" s="10" customFormat="1" ht="17.25" customHeight="1" thickBot="1">
      <c r="A19" s="44"/>
      <c r="B19" s="55" t="s">
        <v>150</v>
      </c>
      <c r="C19" s="46" t="s">
        <v>45</v>
      </c>
      <c r="D19" s="95">
        <v>16400000</v>
      </c>
      <c r="E19" s="80" t="s">
        <v>66</v>
      </c>
      <c r="F19" s="47"/>
      <c r="G19" s="48" t="s">
        <v>79</v>
      </c>
      <c r="H19" s="31"/>
      <c r="I19" s="11"/>
    </row>
    <row r="20" spans="1:9" s="10" customFormat="1" ht="17.25" customHeight="1" thickBot="1">
      <c r="A20" s="44"/>
      <c r="B20" s="55" t="s">
        <v>151</v>
      </c>
      <c r="C20" s="46" t="s">
        <v>46</v>
      </c>
      <c r="D20" s="95">
        <v>28012600</v>
      </c>
      <c r="E20" s="80" t="s">
        <v>28</v>
      </c>
      <c r="F20" s="47" t="s">
        <v>148</v>
      </c>
      <c r="G20" s="48" t="s">
        <v>80</v>
      </c>
      <c r="H20" s="31"/>
      <c r="I20" s="11"/>
    </row>
    <row r="21" spans="1:9" s="10" customFormat="1" ht="17.25" customHeight="1" thickBot="1">
      <c r="A21" s="44"/>
      <c r="B21" s="55" t="s">
        <v>151</v>
      </c>
      <c r="C21" s="46" t="s">
        <v>47</v>
      </c>
      <c r="D21" s="95">
        <v>9360000</v>
      </c>
      <c r="E21" s="80" t="s">
        <v>66</v>
      </c>
      <c r="F21" s="47"/>
      <c r="G21" s="48" t="s">
        <v>81</v>
      </c>
      <c r="H21" s="31"/>
      <c r="I21" s="11"/>
    </row>
    <row r="22" spans="1:9" s="10" customFormat="1" ht="17.25" customHeight="1" thickBot="1">
      <c r="A22" s="44"/>
      <c r="B22" s="55" t="s">
        <v>151</v>
      </c>
      <c r="C22" s="46" t="s">
        <v>48</v>
      </c>
      <c r="D22" s="95">
        <v>11927300</v>
      </c>
      <c r="E22" s="80" t="s">
        <v>67</v>
      </c>
      <c r="F22" s="47"/>
      <c r="G22" s="48" t="s">
        <v>82</v>
      </c>
      <c r="H22" s="31"/>
      <c r="I22" s="11"/>
    </row>
    <row r="23" spans="1:9" s="10" customFormat="1" ht="17.25" customHeight="1" thickBot="1">
      <c r="A23" s="44"/>
      <c r="B23" s="55" t="s">
        <v>141</v>
      </c>
      <c r="C23" s="46" t="s">
        <v>49</v>
      </c>
      <c r="D23" s="95">
        <v>45320000</v>
      </c>
      <c r="E23" s="80" t="s">
        <v>68</v>
      </c>
      <c r="F23" s="47" t="s">
        <v>147</v>
      </c>
      <c r="G23" s="48" t="s">
        <v>83</v>
      </c>
      <c r="H23" s="31"/>
      <c r="I23" s="11"/>
    </row>
    <row r="24" spans="1:9" s="10" customFormat="1" ht="17.25" customHeight="1" thickBot="1">
      <c r="A24" s="44"/>
      <c r="B24" s="55" t="s">
        <v>141</v>
      </c>
      <c r="C24" s="46" t="s">
        <v>50</v>
      </c>
      <c r="D24" s="95">
        <v>12892200</v>
      </c>
      <c r="E24" s="80" t="s">
        <v>69</v>
      </c>
      <c r="F24" s="47"/>
      <c r="G24" s="48" t="s">
        <v>81</v>
      </c>
      <c r="H24" s="31"/>
      <c r="I24" s="11"/>
    </row>
    <row r="25" spans="1:9" s="10" customFormat="1" ht="17.25" customHeight="1" thickBot="1">
      <c r="A25" s="44"/>
      <c r="B25" s="55" t="s">
        <v>141</v>
      </c>
      <c r="C25" s="46" t="s">
        <v>51</v>
      </c>
      <c r="D25" s="95">
        <v>13750000</v>
      </c>
      <c r="E25" s="80" t="s">
        <v>70</v>
      </c>
      <c r="F25" s="47"/>
      <c r="G25" s="48" t="s">
        <v>79</v>
      </c>
      <c r="H25" s="31"/>
      <c r="I25" s="11"/>
    </row>
    <row r="26" spans="1:9" s="10" customFormat="1" ht="17.25" customHeight="1" thickBot="1">
      <c r="A26" s="44"/>
      <c r="B26" s="55" t="s">
        <v>152</v>
      </c>
      <c r="C26" s="46" t="s">
        <v>52</v>
      </c>
      <c r="D26" s="95">
        <v>37125000</v>
      </c>
      <c r="E26" s="80" t="s">
        <v>71</v>
      </c>
      <c r="F26" s="47" t="s">
        <v>148</v>
      </c>
      <c r="G26" s="48" t="s">
        <v>84</v>
      </c>
      <c r="H26" s="31"/>
      <c r="I26" s="11"/>
    </row>
    <row r="27" spans="1:9" s="10" customFormat="1" ht="17.25" customHeight="1" thickBot="1">
      <c r="A27" s="44"/>
      <c r="B27" s="55" t="s">
        <v>144</v>
      </c>
      <c r="C27" s="46" t="s">
        <v>53</v>
      </c>
      <c r="D27" s="95">
        <v>29580000</v>
      </c>
      <c r="E27" s="80" t="s">
        <v>66</v>
      </c>
      <c r="F27" s="47" t="s">
        <v>147</v>
      </c>
      <c r="G27" s="48" t="s">
        <v>84</v>
      </c>
      <c r="H27" s="31"/>
      <c r="I27" s="11"/>
    </row>
    <row r="28" spans="1:9" s="10" customFormat="1" ht="17.25" customHeight="1" thickBot="1">
      <c r="A28" s="44"/>
      <c r="B28" s="55" t="s">
        <v>145</v>
      </c>
      <c r="C28" s="46" t="s">
        <v>54</v>
      </c>
      <c r="D28" s="95">
        <v>47993000</v>
      </c>
      <c r="E28" s="80" t="s">
        <v>72</v>
      </c>
      <c r="F28" s="47" t="s">
        <v>147</v>
      </c>
      <c r="G28" s="48" t="s">
        <v>85</v>
      </c>
      <c r="H28" s="31"/>
      <c r="I28" s="11"/>
    </row>
    <row r="29" spans="1:9" s="10" customFormat="1" ht="17.25" customHeight="1" thickBot="1">
      <c r="A29" s="44"/>
      <c r="B29" s="55" t="s">
        <v>145</v>
      </c>
      <c r="C29" s="46" t="s">
        <v>55</v>
      </c>
      <c r="D29" s="95">
        <v>19995250</v>
      </c>
      <c r="E29" s="80" t="s">
        <v>65</v>
      </c>
      <c r="F29" s="47"/>
      <c r="G29" s="48" t="s">
        <v>84</v>
      </c>
      <c r="H29" s="31"/>
      <c r="I29" s="11"/>
    </row>
    <row r="30" spans="1:9" s="10" customFormat="1" ht="17.25" customHeight="1" thickBot="1">
      <c r="A30" s="44"/>
      <c r="B30" s="55" t="s">
        <v>146</v>
      </c>
      <c r="C30" s="46" t="s">
        <v>56</v>
      </c>
      <c r="D30" s="95">
        <v>10109000</v>
      </c>
      <c r="E30" s="80" t="s">
        <v>67</v>
      </c>
      <c r="F30" s="47"/>
      <c r="G30" s="48" t="s">
        <v>86</v>
      </c>
      <c r="H30" s="31"/>
      <c r="I30" s="11"/>
    </row>
    <row r="31" spans="1:9" s="10" customFormat="1" ht="17.25" customHeight="1" thickBot="1">
      <c r="A31" s="44"/>
      <c r="B31" s="55" t="s">
        <v>146</v>
      </c>
      <c r="C31" s="46" t="s">
        <v>57</v>
      </c>
      <c r="D31" s="95">
        <v>29835300</v>
      </c>
      <c r="E31" s="80" t="s">
        <v>28</v>
      </c>
      <c r="F31" s="47" t="s">
        <v>147</v>
      </c>
      <c r="G31" s="48" t="s">
        <v>80</v>
      </c>
      <c r="H31" s="31"/>
      <c r="I31" s="11"/>
    </row>
    <row r="32" spans="1:9" s="10" customFormat="1" ht="17.25" customHeight="1" thickBot="1">
      <c r="A32" s="44"/>
      <c r="B32" s="55" t="s">
        <v>153</v>
      </c>
      <c r="C32" s="46" t="s">
        <v>58</v>
      </c>
      <c r="D32" s="95">
        <v>61390000</v>
      </c>
      <c r="E32" s="80" t="s">
        <v>73</v>
      </c>
      <c r="F32" s="47"/>
      <c r="G32" s="48" t="s">
        <v>29</v>
      </c>
      <c r="H32" s="31"/>
      <c r="I32" s="11"/>
    </row>
    <row r="33" spans="1:9" s="10" customFormat="1" ht="17.25" customHeight="1" thickBot="1">
      <c r="A33" s="44"/>
      <c r="B33" s="55" t="s">
        <v>153</v>
      </c>
      <c r="C33" s="46" t="s">
        <v>59</v>
      </c>
      <c r="D33" s="95">
        <v>20830000</v>
      </c>
      <c r="E33" s="80" t="s">
        <v>73</v>
      </c>
      <c r="F33" s="47"/>
      <c r="G33" s="48" t="s">
        <v>87</v>
      </c>
      <c r="H33" s="31"/>
      <c r="I33" s="11"/>
    </row>
    <row r="34" spans="1:9" s="10" customFormat="1" ht="17.25" customHeight="1" thickBot="1">
      <c r="A34" s="44"/>
      <c r="B34" s="55" t="s">
        <v>137</v>
      </c>
      <c r="C34" s="46" t="s">
        <v>60</v>
      </c>
      <c r="D34" s="95">
        <v>7695600</v>
      </c>
      <c r="E34" s="80" t="s">
        <v>74</v>
      </c>
      <c r="F34" s="47"/>
      <c r="G34" s="48" t="s">
        <v>88</v>
      </c>
      <c r="H34" s="31"/>
      <c r="I34" s="11"/>
    </row>
    <row r="35" spans="1:9" s="10" customFormat="1" ht="17.25" customHeight="1" thickBot="1">
      <c r="A35" s="44"/>
      <c r="B35" s="55" t="s">
        <v>136</v>
      </c>
      <c r="C35" s="46" t="s">
        <v>61</v>
      </c>
      <c r="D35" s="95">
        <v>37000000</v>
      </c>
      <c r="E35" s="80" t="s">
        <v>75</v>
      </c>
      <c r="F35" s="47"/>
      <c r="G35" s="48" t="s">
        <v>89</v>
      </c>
      <c r="H35" s="31"/>
      <c r="I35" s="11"/>
    </row>
    <row r="36" spans="1:9" ht="17.25" customHeight="1" thickBot="1">
      <c r="A36" s="49"/>
      <c r="B36" s="50" t="s">
        <v>9</v>
      </c>
      <c r="C36" s="79">
        <f>COUNTA(C14:C35)</f>
        <v>22</v>
      </c>
      <c r="D36" s="51">
        <f>SUM(D14:D35)</f>
        <v>583657850</v>
      </c>
      <c r="E36" s="52" t="s">
        <v>22</v>
      </c>
      <c r="F36" s="53"/>
      <c r="G36" s="54"/>
      <c r="H36" s="31"/>
    </row>
    <row r="37" spans="1:9" s="10" customFormat="1" ht="17.25" customHeight="1" thickBot="1">
      <c r="A37" s="44" t="s">
        <v>17</v>
      </c>
      <c r="B37" s="55" t="s">
        <v>26</v>
      </c>
      <c r="C37" s="46" t="s">
        <v>117</v>
      </c>
      <c r="D37" s="95">
        <v>90000000</v>
      </c>
      <c r="E37" s="80" t="s">
        <v>36</v>
      </c>
      <c r="F37" s="47" t="s">
        <v>39</v>
      </c>
      <c r="G37" s="48" t="s">
        <v>90</v>
      </c>
      <c r="H37" s="31"/>
      <c r="I37" s="11"/>
    </row>
    <row r="38" spans="1:9" s="10" customFormat="1" ht="17.25" customHeight="1" thickBot="1">
      <c r="A38" s="44"/>
      <c r="B38" s="55" t="s">
        <v>136</v>
      </c>
      <c r="C38" s="46" t="s">
        <v>31</v>
      </c>
      <c r="D38" s="95">
        <v>691000000</v>
      </c>
      <c r="E38" s="80" t="s">
        <v>35</v>
      </c>
      <c r="F38" s="47" t="s">
        <v>39</v>
      </c>
      <c r="G38" s="48" t="s">
        <v>37</v>
      </c>
      <c r="H38" s="31"/>
      <c r="I38" s="11"/>
    </row>
    <row r="39" spans="1:9" s="10" customFormat="1" ht="17.25" customHeight="1" thickBot="1">
      <c r="A39" s="44"/>
      <c r="B39" s="45" t="s">
        <v>137</v>
      </c>
      <c r="C39" s="46" t="s">
        <v>118</v>
      </c>
      <c r="D39" s="95">
        <v>9790000</v>
      </c>
      <c r="E39" s="46" t="s">
        <v>32</v>
      </c>
      <c r="F39" s="47"/>
      <c r="G39" s="48" t="s">
        <v>84</v>
      </c>
      <c r="H39" s="31"/>
      <c r="I39" s="11"/>
    </row>
    <row r="40" spans="1:9" s="10" customFormat="1" ht="17.25" customHeight="1" thickBot="1">
      <c r="A40" s="44"/>
      <c r="B40" s="45" t="s">
        <v>137</v>
      </c>
      <c r="C40" s="46" t="s">
        <v>119</v>
      </c>
      <c r="D40" s="95">
        <v>400000000</v>
      </c>
      <c r="E40" s="46" t="s">
        <v>25</v>
      </c>
      <c r="F40" s="97" t="s">
        <v>38</v>
      </c>
      <c r="G40" s="48" t="s">
        <v>91</v>
      </c>
      <c r="H40" s="31"/>
      <c r="I40" s="11"/>
    </row>
    <row r="41" spans="1:9" s="10" customFormat="1" ht="17.25" customHeight="1" thickBot="1">
      <c r="A41" s="44"/>
      <c r="B41" s="45" t="s">
        <v>138</v>
      </c>
      <c r="C41" s="46" t="s">
        <v>120</v>
      </c>
      <c r="D41" s="95">
        <v>39500000</v>
      </c>
      <c r="E41" s="46" t="s">
        <v>107</v>
      </c>
      <c r="F41" s="47" t="s">
        <v>39</v>
      </c>
      <c r="G41" s="48" t="s">
        <v>92</v>
      </c>
      <c r="H41" s="31"/>
      <c r="I41" s="11"/>
    </row>
    <row r="42" spans="1:9" s="10" customFormat="1" ht="17.25" customHeight="1" thickBot="1">
      <c r="A42" s="44"/>
      <c r="B42" s="45" t="s">
        <v>138</v>
      </c>
      <c r="C42" s="46" t="s">
        <v>121</v>
      </c>
      <c r="D42" s="95">
        <v>20000000</v>
      </c>
      <c r="E42" s="46" t="s">
        <v>108</v>
      </c>
      <c r="F42" s="47"/>
      <c r="G42" s="48" t="s">
        <v>93</v>
      </c>
      <c r="H42" s="31"/>
      <c r="I42" s="11"/>
    </row>
    <row r="43" spans="1:9" s="10" customFormat="1" ht="17.25" customHeight="1" thickBot="1">
      <c r="A43" s="44"/>
      <c r="B43" s="45" t="s">
        <v>138</v>
      </c>
      <c r="C43" s="46" t="s">
        <v>122</v>
      </c>
      <c r="D43" s="95">
        <v>894500000</v>
      </c>
      <c r="E43" s="46" t="s">
        <v>25</v>
      </c>
      <c r="F43" s="47" t="s">
        <v>39</v>
      </c>
      <c r="G43" s="48" t="s">
        <v>94</v>
      </c>
      <c r="H43" s="31"/>
      <c r="I43" s="11"/>
    </row>
    <row r="44" spans="1:9" s="10" customFormat="1" ht="17.25" customHeight="1" thickBot="1">
      <c r="A44" s="44"/>
      <c r="B44" s="45" t="s">
        <v>139</v>
      </c>
      <c r="C44" s="46" t="s">
        <v>123</v>
      </c>
      <c r="D44" s="95">
        <v>97000000</v>
      </c>
      <c r="E44" s="46" t="s">
        <v>109</v>
      </c>
      <c r="F44" s="47" t="s">
        <v>39</v>
      </c>
      <c r="G44" s="48" t="s">
        <v>95</v>
      </c>
      <c r="H44" s="31"/>
      <c r="I44" s="11"/>
    </row>
    <row r="45" spans="1:9" s="10" customFormat="1" ht="17.25" customHeight="1" thickBot="1">
      <c r="A45" s="44"/>
      <c r="B45" s="45" t="s">
        <v>140</v>
      </c>
      <c r="C45" s="46" t="s">
        <v>124</v>
      </c>
      <c r="D45" s="95">
        <v>115600000</v>
      </c>
      <c r="E45" s="46" t="s">
        <v>25</v>
      </c>
      <c r="F45" s="47" t="s">
        <v>39</v>
      </c>
      <c r="G45" s="48" t="s">
        <v>96</v>
      </c>
      <c r="H45" s="31"/>
      <c r="I45" s="11"/>
    </row>
    <row r="46" spans="1:9" s="10" customFormat="1" ht="17.25" customHeight="1" thickBot="1">
      <c r="A46" s="44"/>
      <c r="B46" s="45" t="s">
        <v>140</v>
      </c>
      <c r="C46" s="46" t="s">
        <v>125</v>
      </c>
      <c r="D46" s="95">
        <v>73800000</v>
      </c>
      <c r="E46" s="46" t="s">
        <v>33</v>
      </c>
      <c r="F46" s="47" t="s">
        <v>39</v>
      </c>
      <c r="G46" s="48" t="s">
        <v>97</v>
      </c>
      <c r="H46" s="31"/>
      <c r="I46" s="11"/>
    </row>
    <row r="47" spans="1:9" s="10" customFormat="1" ht="17.25" customHeight="1" thickBot="1">
      <c r="A47" s="44"/>
      <c r="B47" s="45" t="s">
        <v>140</v>
      </c>
      <c r="C47" s="46" t="s">
        <v>126</v>
      </c>
      <c r="D47" s="95">
        <v>73260000</v>
      </c>
      <c r="E47" s="46" t="s">
        <v>110</v>
      </c>
      <c r="F47" s="47" t="s">
        <v>39</v>
      </c>
      <c r="G47" s="48" t="s">
        <v>98</v>
      </c>
      <c r="H47" s="31"/>
      <c r="I47" s="11"/>
    </row>
    <row r="48" spans="1:9" s="10" customFormat="1" ht="17.25" customHeight="1" thickBot="1">
      <c r="A48" s="44"/>
      <c r="B48" s="45" t="s">
        <v>141</v>
      </c>
      <c r="C48" s="46" t="s">
        <v>127</v>
      </c>
      <c r="D48" s="95">
        <v>2700000000</v>
      </c>
      <c r="E48" s="46" t="s">
        <v>111</v>
      </c>
      <c r="F48" s="47" t="s">
        <v>39</v>
      </c>
      <c r="G48" s="48" t="s">
        <v>99</v>
      </c>
      <c r="H48" s="31"/>
      <c r="I48" s="11"/>
    </row>
    <row r="49" spans="1:9" s="10" customFormat="1" ht="17.25" customHeight="1" thickBot="1">
      <c r="A49" s="44"/>
      <c r="B49" s="45" t="s">
        <v>142</v>
      </c>
      <c r="C49" s="46" t="s">
        <v>128</v>
      </c>
      <c r="D49" s="95">
        <v>166000000</v>
      </c>
      <c r="E49" s="46" t="s">
        <v>112</v>
      </c>
      <c r="F49" s="47" t="s">
        <v>39</v>
      </c>
      <c r="G49" s="48" t="s">
        <v>100</v>
      </c>
      <c r="H49" s="31"/>
      <c r="I49" s="11"/>
    </row>
    <row r="50" spans="1:9" s="10" customFormat="1" ht="17.25" customHeight="1" thickBot="1">
      <c r="A50" s="44"/>
      <c r="B50" s="45" t="s">
        <v>143</v>
      </c>
      <c r="C50" s="46" t="s">
        <v>129</v>
      </c>
      <c r="D50" s="95">
        <v>409760000</v>
      </c>
      <c r="E50" s="46" t="s">
        <v>35</v>
      </c>
      <c r="F50" s="47" t="s">
        <v>39</v>
      </c>
      <c r="G50" s="48" t="s">
        <v>101</v>
      </c>
      <c r="H50" s="31"/>
      <c r="I50" s="11"/>
    </row>
    <row r="51" spans="1:9" s="10" customFormat="1" ht="17.25" customHeight="1" thickBot="1">
      <c r="A51" s="44"/>
      <c r="B51" s="45" t="s">
        <v>144</v>
      </c>
      <c r="C51" s="46" t="s">
        <v>130</v>
      </c>
      <c r="D51" s="95">
        <v>19900000</v>
      </c>
      <c r="E51" s="46" t="s">
        <v>113</v>
      </c>
      <c r="F51" s="97"/>
      <c r="G51" s="48" t="s">
        <v>96</v>
      </c>
      <c r="H51" s="31"/>
      <c r="I51" s="11"/>
    </row>
    <row r="52" spans="1:9" s="10" customFormat="1" ht="17.25" customHeight="1" thickBot="1">
      <c r="A52" s="44"/>
      <c r="B52" s="45" t="s">
        <v>145</v>
      </c>
      <c r="C52" s="46" t="s">
        <v>131</v>
      </c>
      <c r="D52" s="95">
        <v>18000000</v>
      </c>
      <c r="E52" s="46" t="s">
        <v>34</v>
      </c>
      <c r="F52" s="97"/>
      <c r="G52" s="48" t="s">
        <v>102</v>
      </c>
      <c r="H52" s="31"/>
      <c r="I52" s="11"/>
    </row>
    <row r="53" spans="1:9" s="10" customFormat="1" ht="17.25" customHeight="1" thickBot="1">
      <c r="A53" s="44"/>
      <c r="B53" s="45" t="s">
        <v>145</v>
      </c>
      <c r="C53" s="46" t="s">
        <v>132</v>
      </c>
      <c r="D53" s="95">
        <v>74000000</v>
      </c>
      <c r="E53" s="46" t="s">
        <v>114</v>
      </c>
      <c r="F53" s="47" t="s">
        <v>39</v>
      </c>
      <c r="G53" s="48" t="s">
        <v>103</v>
      </c>
      <c r="H53" s="31"/>
      <c r="I53" s="11"/>
    </row>
    <row r="54" spans="1:9" s="10" customFormat="1" ht="17.25" customHeight="1" thickBot="1">
      <c r="A54" s="44"/>
      <c r="B54" s="45" t="s">
        <v>145</v>
      </c>
      <c r="C54" s="46" t="s">
        <v>133</v>
      </c>
      <c r="D54" s="95">
        <v>392000000</v>
      </c>
      <c r="E54" s="46" t="s">
        <v>115</v>
      </c>
      <c r="F54" s="47" t="s">
        <v>39</v>
      </c>
      <c r="G54" s="48" t="s">
        <v>104</v>
      </c>
      <c r="H54" s="31"/>
      <c r="I54" s="11"/>
    </row>
    <row r="55" spans="1:9" s="10" customFormat="1" ht="17.25" customHeight="1" thickBot="1">
      <c r="A55" s="44"/>
      <c r="B55" s="45" t="s">
        <v>146</v>
      </c>
      <c r="C55" s="46" t="s">
        <v>134</v>
      </c>
      <c r="D55" s="95">
        <v>475300000</v>
      </c>
      <c r="E55" s="46" t="s">
        <v>115</v>
      </c>
      <c r="F55" s="47" t="s">
        <v>39</v>
      </c>
      <c r="G55" s="48" t="s">
        <v>105</v>
      </c>
      <c r="H55" s="31"/>
      <c r="I55" s="11"/>
    </row>
    <row r="56" spans="1:9" s="10" customFormat="1" ht="17.25" customHeight="1" thickBot="1">
      <c r="A56" s="44"/>
      <c r="B56" s="45" t="s">
        <v>146</v>
      </c>
      <c r="C56" s="46" t="s">
        <v>135</v>
      </c>
      <c r="D56" s="95">
        <v>630000000</v>
      </c>
      <c r="E56" s="46" t="s">
        <v>116</v>
      </c>
      <c r="F56" s="47" t="s">
        <v>39</v>
      </c>
      <c r="G56" s="48" t="s">
        <v>106</v>
      </c>
      <c r="H56" s="31"/>
      <c r="I56" s="11"/>
    </row>
    <row r="57" spans="1:9" ht="17.25" customHeight="1" thickBot="1">
      <c r="A57" s="56"/>
      <c r="B57" s="50" t="s">
        <v>9</v>
      </c>
      <c r="C57" s="57">
        <f>COUNTA(C37:C56)</f>
        <v>20</v>
      </c>
      <c r="D57" s="51">
        <f>SUM(D37:D56)</f>
        <v>7389410000</v>
      </c>
      <c r="E57" s="58" t="s">
        <v>22</v>
      </c>
      <c r="F57" s="53"/>
      <c r="G57" s="59"/>
    </row>
    <row r="58" spans="1:9" s="10" customFormat="1" ht="17.25" customHeight="1">
      <c r="A58" s="60" t="s">
        <v>5</v>
      </c>
      <c r="B58" s="61"/>
      <c r="C58" s="62"/>
      <c r="D58" s="63">
        <v>0</v>
      </c>
      <c r="E58" s="64"/>
      <c r="F58" s="64"/>
      <c r="G58" s="65"/>
      <c r="H58" s="11"/>
      <c r="I58" s="11"/>
    </row>
    <row r="59" spans="1:9" ht="17.25" customHeight="1">
      <c r="A59" s="66"/>
      <c r="B59" s="67"/>
      <c r="C59" s="68"/>
      <c r="D59" s="69">
        <v>0</v>
      </c>
      <c r="E59" s="70"/>
      <c r="F59" s="70"/>
      <c r="G59" s="71"/>
    </row>
    <row r="60" spans="1:9" ht="17.25" customHeight="1" thickBot="1">
      <c r="A60" s="72"/>
      <c r="B60" s="73" t="s">
        <v>9</v>
      </c>
      <c r="C60" s="74">
        <f>COUNTA(C58:C59)</f>
        <v>0</v>
      </c>
      <c r="D60" s="75">
        <f>SUM(D58:D59)</f>
        <v>0</v>
      </c>
      <c r="E60" s="76"/>
      <c r="F60" s="77"/>
      <c r="G60" s="78"/>
    </row>
    <row r="61" spans="1:9" ht="17.25" customHeight="1" thickBot="1">
      <c r="A61" s="16" t="s">
        <v>11</v>
      </c>
      <c r="B61" s="17"/>
      <c r="C61" s="36">
        <f>C36+C57+C60</f>
        <v>42</v>
      </c>
      <c r="D61" s="37">
        <f>D36+D57+D60</f>
        <v>7973067850</v>
      </c>
      <c r="E61" s="38"/>
      <c r="F61" s="39"/>
      <c r="G61" s="40"/>
    </row>
    <row r="62" spans="1:9" ht="20.25" customHeight="1">
      <c r="A62" s="43" t="s">
        <v>23</v>
      </c>
      <c r="B62" s="41"/>
      <c r="C62" s="41"/>
      <c r="D62" s="96"/>
      <c r="E62" s="41"/>
      <c r="F62" s="41"/>
      <c r="G62" s="42"/>
    </row>
    <row r="63" spans="1:9" ht="20.25" customHeight="1">
      <c r="A63" s="41" t="s">
        <v>18</v>
      </c>
      <c r="B63" s="41"/>
      <c r="C63" s="41"/>
    </row>
  </sheetData>
  <autoFilter ref="A13:G63"/>
  <mergeCells count="7">
    <mergeCell ref="A11:B11"/>
    <mergeCell ref="A1:G1"/>
    <mergeCell ref="A6:B6"/>
    <mergeCell ref="A7:B7"/>
    <mergeCell ref="A8:B8"/>
    <mergeCell ref="A9:B9"/>
    <mergeCell ref="A10:B10"/>
  </mergeCells>
  <phoneticPr fontId="5" type="noConversion"/>
  <printOptions horizontalCentered="1"/>
  <pageMargins left="0.35433070866141736" right="0.35433070866141736" top="0.73" bottom="0.19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23년 2월</vt:lpstr>
      <vt:lpstr>'23년 2월'!Print_Titles</vt:lpstr>
    </vt:vector>
  </TitlesOfParts>
  <Company>Organ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2022-10-07T06:18:36Z</cp:lastPrinted>
  <dcterms:created xsi:type="dcterms:W3CDTF">2013-03-18T05:42:03Z</dcterms:created>
  <dcterms:modified xsi:type="dcterms:W3CDTF">2023-05-15T02:13:17Z</dcterms:modified>
</cp:coreProperties>
</file>